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505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K15" i="1" l="1"/>
  <c r="K16" i="1"/>
  <c r="I15" i="1"/>
  <c r="I16" i="1"/>
  <c r="K31" i="1"/>
  <c r="K32" i="1"/>
  <c r="K34" i="1"/>
  <c r="K35" i="1"/>
  <c r="K36" i="1"/>
  <c r="K37" i="1"/>
  <c r="K38" i="1"/>
  <c r="K39" i="1"/>
  <c r="K41" i="1"/>
  <c r="J31" i="1"/>
  <c r="J32" i="1"/>
  <c r="J33" i="1"/>
  <c r="J34" i="1"/>
  <c r="J35" i="1"/>
  <c r="J36" i="1"/>
  <c r="J37" i="1"/>
  <c r="J38" i="1"/>
  <c r="J39" i="1"/>
  <c r="J40" i="1"/>
  <c r="J41" i="1"/>
  <c r="J42" i="1"/>
  <c r="I31" i="1"/>
  <c r="I32" i="1"/>
  <c r="I34" i="1"/>
  <c r="I35" i="1"/>
  <c r="I36" i="1"/>
  <c r="I37" i="1"/>
  <c r="I39" i="1"/>
  <c r="I41" i="1"/>
  <c r="H33" i="1"/>
  <c r="H34" i="1"/>
  <c r="H35" i="1"/>
  <c r="H36" i="1"/>
  <c r="H37" i="1"/>
  <c r="H38" i="1"/>
  <c r="H39" i="1"/>
  <c r="H40" i="1"/>
  <c r="H41" i="1"/>
  <c r="F27" i="1"/>
  <c r="G27" i="1"/>
  <c r="D27" i="1"/>
  <c r="D34" i="1"/>
  <c r="J7" i="1" l="1"/>
  <c r="H7" i="1"/>
  <c r="H8" i="1" l="1"/>
  <c r="I8" i="1"/>
  <c r="J8" i="1"/>
  <c r="K8" i="1"/>
  <c r="H9" i="1"/>
  <c r="I9" i="1"/>
  <c r="J9" i="1"/>
  <c r="K9" i="1"/>
  <c r="H10" i="1"/>
  <c r="J10" i="1"/>
  <c r="K10" i="1"/>
  <c r="H11" i="1"/>
  <c r="I11" i="1"/>
  <c r="J11" i="1"/>
  <c r="K11" i="1"/>
  <c r="H12" i="1"/>
  <c r="J12" i="1"/>
  <c r="H13" i="1"/>
  <c r="J13" i="1"/>
  <c r="H14" i="1"/>
  <c r="J14" i="1"/>
  <c r="H15" i="1"/>
  <c r="J15" i="1"/>
  <c r="H16" i="1"/>
  <c r="J16" i="1"/>
  <c r="H17" i="1"/>
  <c r="I17" i="1"/>
  <c r="J17" i="1"/>
  <c r="K17" i="1"/>
  <c r="H18" i="1"/>
  <c r="I18" i="1"/>
  <c r="J18" i="1"/>
  <c r="K18" i="1"/>
  <c r="H19" i="1"/>
  <c r="I19" i="1"/>
  <c r="J19" i="1"/>
  <c r="K19" i="1"/>
  <c r="H20" i="1"/>
  <c r="I20" i="1"/>
  <c r="J20" i="1"/>
  <c r="K20" i="1"/>
  <c r="H21" i="1"/>
  <c r="J21" i="1"/>
  <c r="K21" i="1"/>
  <c r="H22" i="1"/>
  <c r="J22" i="1"/>
  <c r="H23" i="1"/>
  <c r="I23" i="1"/>
  <c r="J23" i="1"/>
  <c r="K23" i="1"/>
  <c r="H24" i="1"/>
  <c r="J24" i="1"/>
  <c r="H25" i="1"/>
  <c r="J25" i="1"/>
  <c r="H26" i="1"/>
  <c r="I26" i="1"/>
  <c r="J26" i="1"/>
  <c r="K26" i="1"/>
  <c r="H27" i="1"/>
  <c r="I27" i="1"/>
  <c r="J27" i="1"/>
  <c r="K27" i="1"/>
  <c r="H28" i="1"/>
  <c r="I28" i="1"/>
  <c r="J28" i="1"/>
  <c r="K28" i="1"/>
  <c r="H29" i="1"/>
  <c r="I29" i="1"/>
  <c r="J29" i="1"/>
  <c r="K29" i="1"/>
  <c r="H30" i="1"/>
  <c r="I30" i="1"/>
  <c r="J30" i="1"/>
  <c r="K30" i="1"/>
  <c r="H31" i="1"/>
  <c r="H32" i="1"/>
  <c r="H42" i="1"/>
  <c r="K7" i="1" l="1"/>
  <c r="I7" i="1"/>
  <c r="C43" i="1" l="1"/>
  <c r="G43" i="1" l="1"/>
  <c r="F43" i="1"/>
  <c r="D43" i="1"/>
  <c r="E43" i="1" l="1"/>
  <c r="J43" i="1" l="1"/>
  <c r="K43" i="1"/>
  <c r="H43" i="1"/>
  <c r="I43" i="1"/>
</calcChain>
</file>

<file path=xl/sharedStrings.xml><?xml version="1.0" encoding="utf-8"?>
<sst xmlns="http://schemas.openxmlformats.org/spreadsheetml/2006/main" count="108" uniqueCount="89">
  <si>
    <t>РзПр</t>
  </si>
  <si>
    <t>Наименование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</si>
  <si>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</si>
  <si>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</si>
  <si>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</si>
  <si>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</si>
  <si>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</si>
  <si>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</si>
  <si>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</si>
  <si>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</si>
  <si>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Мобилизационная и вневойсковая подготовка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</si>
  <si>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</si>
  <si>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</si>
  <si>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</si>
  <si>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</si>
  <si>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Благоустройство</t>
  </si>
  <si>
    <t>Другие вопросы в области жилищно-коммунального хозяйства</t>
  </si>
  <si>
    <t>Дошкольное образование</t>
  </si>
  <si>
    <t>Общее образование</t>
  </si>
  <si>
    <t>Молодежная политика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</si>
  <si>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</si>
  <si>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</si>
  <si>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</si>
  <si>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</si>
  <si>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</si>
  <si>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</si>
  <si>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Массовый спорт</t>
  </si>
  <si>
    <t>Другие вопросы в области физической культуры и спорта</t>
  </si>
  <si>
    <t>Периодическая печать и издательства</t>
  </si>
  <si>
    <t>Дополнительное образование детей</t>
  </si>
  <si>
    <t>Условно утвержденные расходы</t>
  </si>
  <si>
    <t>Жилищное хозяйство</t>
  </si>
  <si>
    <t>Итого</t>
  </si>
  <si>
    <t>01 02</t>
  </si>
  <si>
    <t>01 03</t>
  </si>
  <si>
    <t>01 04</t>
  </si>
  <si>
    <t>01 05</t>
  </si>
  <si>
    <t>01 06</t>
  </si>
  <si>
    <t>01 07</t>
  </si>
  <si>
    <t>01 11</t>
  </si>
  <si>
    <t>01 13</t>
  </si>
  <si>
    <t>02 03</t>
  </si>
  <si>
    <t>03 10</t>
  </si>
  <si>
    <t>04 05</t>
  </si>
  <si>
    <t>04 09</t>
  </si>
  <si>
    <t>04 12</t>
  </si>
  <si>
    <t>05 01</t>
  </si>
  <si>
    <t>05 03</t>
  </si>
  <si>
    <t>07 01</t>
  </si>
  <si>
    <t>07 02</t>
  </si>
  <si>
    <t>07 03</t>
  </si>
  <si>
    <t>07 07</t>
  </si>
  <si>
    <t>07 09</t>
  </si>
  <si>
    <t>08 01</t>
  </si>
  <si>
    <t>08 04</t>
  </si>
  <si>
    <t>10 03</t>
  </si>
  <si>
    <t>10 04</t>
  </si>
  <si>
    <t>10 06</t>
  </si>
  <si>
    <t>11 02</t>
  </si>
  <si>
    <t>11 05</t>
  </si>
  <si>
    <t>12 02</t>
  </si>
  <si>
    <t>(+,-)</t>
  </si>
  <si>
    <t>%</t>
  </si>
  <si>
    <t>-</t>
  </si>
  <si>
    <t xml:space="preserve">01 08 </t>
  </si>
  <si>
    <t>Международные отношения и международное сотрудничество</t>
  </si>
  <si>
    <t>06 05</t>
  </si>
  <si>
    <t>Другие вопросы в области охраны окружающей среды</t>
  </si>
  <si>
    <t>04 06</t>
  </si>
  <si>
    <t>Водное хозяйство</t>
  </si>
  <si>
    <t>11 03</t>
  </si>
  <si>
    <t>(тыс. рублей)</t>
  </si>
  <si>
    <t>Спорт высших достижений</t>
  </si>
  <si>
    <t>Отклонение 
2025 к 2023 году</t>
  </si>
  <si>
    <t>Отклонение 
2025 к 2024 году</t>
  </si>
  <si>
    <t>Телевидение и радиовещание</t>
  </si>
  <si>
    <t>12 01</t>
  </si>
  <si>
    <t>2024 г. 
(ожид. испол.)</t>
  </si>
  <si>
    <t xml:space="preserve">2023 г. 
(отчетный)       </t>
  </si>
  <si>
    <t>2026 г.
(проект)</t>
  </si>
  <si>
    <t>2027 г.
(проект)</t>
  </si>
  <si>
    <t>2025 г.
(проект)</t>
  </si>
  <si>
    <t>Сведения о расходах бюджета Шпаковского муниципального округа Ставропольского края по разделам и подразделам классификации расходов в сравнении с ожидаемым исполнением за текущий финансовый год и отчетом за отчетный финансовый год</t>
  </si>
  <si>
    <t>05 05</t>
  </si>
  <si>
    <t>Стационарная медицинская помощь</t>
  </si>
  <si>
    <t>09 01</t>
  </si>
  <si>
    <t>в 26 раз</t>
  </si>
  <si>
    <t>в 23,6 раза</t>
  </si>
  <si>
    <t>в 3,4 раза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</si>
</sst>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\ _р_._-;\-* #,##0.00\ _р_._-;_-* &quot;-&quot;??\ 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name val="Arial Cyr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4" fillId="0" borderId="0"/>
    <xf numFmtId="0" fontId="6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9" fillId="0" borderId="0" xfId="0" applyNumberFormat="1" applyFont="1" applyFill="1" applyBorder="1" applyAlignment="1" applyProtection="1">
      <protection hidden="1"/>
    </xf>
    <xf numFmtId="0" fontId="7" fillId="0" borderId="1" xfId="0" applyFont="1" applyBorder="1" applyAlignment="1">
      <alignment horizontal="center" vertical="center"/>
    </xf>
    <xf numFmtId="43" fontId="0" fillId="0" borderId="0" xfId="0" applyNumberFormat="1" applyAlignment="1">
      <alignment horizontal="center"/>
    </xf>
    <xf numFmtId="0" fontId="10" fillId="0" borderId="0" xfId="0" applyNumberFormat="1" applyFont="1" applyFill="1" applyBorder="1" applyAlignment="1" applyProtection="1">
      <alignment horizontal="justify" vertical="top" wrapText="1"/>
    </xf>
    <xf numFmtId="4" fontId="9" fillId="0" borderId="1" xfId="3" applyNumberFormat="1" applyFont="1" applyFill="1" applyBorder="1" applyAlignment="1" applyProtection="1">
      <alignment horizontal="right" vertical="center"/>
      <protection hidden="1"/>
    </xf>
    <xf numFmtId="4" fontId="8" fillId="0" borderId="1" xfId="1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 vertical="center"/>
    </xf>
    <xf numFmtId="4" fontId="0" fillId="0" borderId="0" xfId="0" applyNumberFormat="1" applyAlignment="1">
      <alignment horizontal="center"/>
    </xf>
    <xf numFmtId="4" fontId="11" fillId="0" borderId="1" xfId="1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/>
    </xf>
    <xf numFmtId="0" fontId="11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0" borderId="6" xfId="0" applyFont="1" applyBorder="1" applyAlignment="1">
      <alignment horizontal="right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right" vertical="center" wrapText="1"/>
    </xf>
    <xf numFmtId="4" fontId="11" fillId="0" borderId="1" xfId="1" applyNumberFormat="1" applyFont="1" applyFill="1" applyBorder="1" applyAlignment="1">
      <alignment vertical="center" wrapText="1"/>
    </xf>
    <xf numFmtId="4" fontId="11" fillId="0" borderId="1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</cellXfs>
  <cellStyles count="5">
    <cellStyle name="Обычный" xfId="0" builtinId="0"/>
    <cellStyle name="Обычный 2" xfId="3"/>
    <cellStyle name="Обычный 3" xfId="2"/>
    <cellStyle name="Обычный 4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5"/>
  <sheetViews>
    <sheetView tabSelected="1" view="pageBreakPreview" zoomScaleNormal="100" zoomScaleSheetLayoutView="100" workbookViewId="0">
      <selection activeCell="R4" sqref="R4"/>
    </sheetView>
  </sheetViews>
  <sheetFormatPr defaultRowHeight="15" x14ac:dyDescent="0.25"/>
  <cols>
    <col min="1" max="1" width="12" style="2" customWidth="1"/>
    <col min="2" max="2" width="33.140625" style="4" customWidth="1"/>
    <col min="3" max="7" width="15.5703125" style="3" customWidth="1"/>
    <col min="8" max="8" width="15.140625" style="3" customWidth="1"/>
    <col min="9" max="9" width="10.5703125" customWidth="1"/>
    <col min="10" max="10" width="15.140625" customWidth="1"/>
    <col min="11" max="11" width="10.5703125" customWidth="1"/>
  </cols>
  <sheetData>
    <row r="2" spans="1:11" ht="75.75" customHeight="1" x14ac:dyDescent="0.3">
      <c r="A2" s="21" t="s">
        <v>82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2" customHeigh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20.25" x14ac:dyDescent="0.3">
      <c r="B4" s="5"/>
      <c r="C4" s="5"/>
      <c r="D4" s="5"/>
      <c r="E4" s="5"/>
      <c r="F4" s="5"/>
      <c r="J4" s="22" t="s">
        <v>71</v>
      </c>
      <c r="K4" s="22"/>
    </row>
    <row r="5" spans="1:11" ht="32.25" customHeight="1" x14ac:dyDescent="0.25">
      <c r="A5" s="23" t="s">
        <v>0</v>
      </c>
      <c r="B5" s="23" t="s">
        <v>1</v>
      </c>
      <c r="C5" s="23" t="s">
        <v>78</v>
      </c>
      <c r="D5" s="23" t="s">
        <v>77</v>
      </c>
      <c r="E5" s="29" t="s">
        <v>81</v>
      </c>
      <c r="F5" s="29" t="s">
        <v>79</v>
      </c>
      <c r="G5" s="29" t="s">
        <v>80</v>
      </c>
      <c r="H5" s="27" t="s">
        <v>73</v>
      </c>
      <c r="I5" s="28"/>
      <c r="J5" s="27" t="s">
        <v>74</v>
      </c>
      <c r="K5" s="28"/>
    </row>
    <row r="6" spans="1:11" s="1" customFormat="1" ht="35.25" customHeight="1" x14ac:dyDescent="0.25">
      <c r="A6" s="24"/>
      <c r="B6" s="24"/>
      <c r="C6" s="24"/>
      <c r="D6" s="24"/>
      <c r="E6" s="30"/>
      <c r="F6" s="30"/>
      <c r="G6" s="30"/>
      <c r="H6" s="8" t="s">
        <v>61</v>
      </c>
      <c r="I6" s="8" t="s">
        <v>62</v>
      </c>
      <c r="J6" s="8" t="s">
        <v>61</v>
      </c>
      <c r="K6" s="8" t="s">
        <v>62</v>
      </c>
    </row>
    <row r="7" spans="1:11" ht="51.75" x14ac:dyDescent="0.25">
      <c r="A7" s="19" t="s">
        <v>33</v>
      </c>
      <c r="B7" s="6" t="s">
        <v>2</v>
      </c>
      <c r="C7" s="11">
        <v>2461.4899999999998</v>
      </c>
      <c r="D7" s="12">
        <v>2533.19</v>
      </c>
      <c r="E7" s="31">
        <v>2569.7600000000002</v>
      </c>
      <c r="F7" s="31">
        <v>2569.7600000000002</v>
      </c>
      <c r="G7" s="31">
        <v>2569.7600000000002</v>
      </c>
      <c r="H7" s="13">
        <f t="shared" ref="H7:H41" si="0">E7-C7</f>
        <v>108.27000000000044</v>
      </c>
      <c r="I7" s="13">
        <f t="shared" ref="I7:I16" si="1">E7/C7*100</f>
        <v>104.3985553465584</v>
      </c>
      <c r="J7" s="13">
        <f t="shared" ref="J7:J42" si="2">E7-D7</f>
        <v>36.570000000000164</v>
      </c>
      <c r="K7" s="13">
        <f t="shared" ref="K7:K16" si="3">E7/D7*100</f>
        <v>101.44363431088865</v>
      </c>
    </row>
    <row r="8" spans="1:11" ht="64.5" x14ac:dyDescent="0.25">
      <c r="A8" s="19" t="s">
        <v>34</v>
      </c>
      <c r="B8" s="6" t="s">
        <v>3</v>
      </c>
      <c r="C8" s="11">
        <v>6499.25</v>
      </c>
      <c r="D8" s="12">
        <v>7035.35</v>
      </c>
      <c r="E8" s="31">
        <v>7152.38</v>
      </c>
      <c r="F8" s="31">
        <v>7152.38</v>
      </c>
      <c r="G8" s="31">
        <v>7152.38</v>
      </c>
      <c r="H8" s="13">
        <f t="shared" si="0"/>
        <v>653.13000000000011</v>
      </c>
      <c r="I8" s="13">
        <f t="shared" si="1"/>
        <v>110.04931338231334</v>
      </c>
      <c r="J8" s="13">
        <f t="shared" si="2"/>
        <v>117.02999999999975</v>
      </c>
      <c r="K8" s="13">
        <f t="shared" si="3"/>
        <v>101.66345668658987</v>
      </c>
    </row>
    <row r="9" spans="1:11" ht="77.25" x14ac:dyDescent="0.25">
      <c r="A9" s="19" t="s">
        <v>35</v>
      </c>
      <c r="B9" s="6" t="s">
        <v>4</v>
      </c>
      <c r="C9" s="11">
        <v>88484.89</v>
      </c>
      <c r="D9" s="12">
        <v>95590.43</v>
      </c>
      <c r="E9" s="31">
        <v>95267.12</v>
      </c>
      <c r="F9" s="31">
        <v>95267.12</v>
      </c>
      <c r="G9" s="31">
        <v>95267.12</v>
      </c>
      <c r="H9" s="13">
        <f t="shared" si="0"/>
        <v>6782.2299999999959</v>
      </c>
      <c r="I9" s="13">
        <f t="shared" si="1"/>
        <v>107.66484537642529</v>
      </c>
      <c r="J9" s="13">
        <f t="shared" si="2"/>
        <v>-323.30999999999767</v>
      </c>
      <c r="K9" s="13">
        <f t="shared" si="3"/>
        <v>99.66177576562842</v>
      </c>
    </row>
    <row r="10" spans="1:11" x14ac:dyDescent="0.25">
      <c r="A10" s="19" t="s">
        <v>36</v>
      </c>
      <c r="B10" s="6" t="s">
        <v>5</v>
      </c>
      <c r="C10" s="11">
        <v>0</v>
      </c>
      <c r="D10" s="12">
        <v>1.99</v>
      </c>
      <c r="E10" s="31">
        <v>31.32</v>
      </c>
      <c r="F10" s="31">
        <v>207.41</v>
      </c>
      <c r="G10" s="31">
        <v>29.98</v>
      </c>
      <c r="H10" s="13">
        <f t="shared" si="0"/>
        <v>31.32</v>
      </c>
      <c r="I10" s="13" t="s">
        <v>63</v>
      </c>
      <c r="J10" s="13">
        <f t="shared" si="2"/>
        <v>29.330000000000002</v>
      </c>
      <c r="K10" s="13">
        <f t="shared" si="3"/>
        <v>1573.8693467336684</v>
      </c>
    </row>
    <row r="11" spans="1:11" ht="51.75" x14ac:dyDescent="0.25">
      <c r="A11" s="19" t="s">
        <v>37</v>
      </c>
      <c r="B11" s="6" t="s">
        <v>6</v>
      </c>
      <c r="C11" s="11">
        <v>28398.38</v>
      </c>
      <c r="D11" s="12">
        <v>35167.06</v>
      </c>
      <c r="E11" s="31">
        <v>37019.06</v>
      </c>
      <c r="F11" s="31">
        <v>34088.19</v>
      </c>
      <c r="G11" s="31">
        <v>34088.19</v>
      </c>
      <c r="H11" s="13">
        <f t="shared" si="0"/>
        <v>8620.6799999999967</v>
      </c>
      <c r="I11" s="13">
        <f t="shared" si="1"/>
        <v>130.35623863051342</v>
      </c>
      <c r="J11" s="13">
        <f t="shared" si="2"/>
        <v>1852</v>
      </c>
      <c r="K11" s="13">
        <f t="shared" si="3"/>
        <v>105.26629180830017</v>
      </c>
    </row>
    <row r="12" spans="1:11" ht="26.25" x14ac:dyDescent="0.25">
      <c r="A12" s="19" t="s">
        <v>38</v>
      </c>
      <c r="B12" s="6" t="s">
        <v>7</v>
      </c>
      <c r="C12" s="11">
        <v>0</v>
      </c>
      <c r="D12" s="12">
        <v>0</v>
      </c>
      <c r="E12" s="31">
        <v>13485.5</v>
      </c>
      <c r="F12" s="31">
        <v>0</v>
      </c>
      <c r="G12" s="31">
        <v>0</v>
      </c>
      <c r="H12" s="13">
        <f t="shared" si="0"/>
        <v>13485.5</v>
      </c>
      <c r="I12" s="13" t="s">
        <v>63</v>
      </c>
      <c r="J12" s="13">
        <f t="shared" si="2"/>
        <v>13485.5</v>
      </c>
      <c r="K12" s="13" t="s">
        <v>63</v>
      </c>
    </row>
    <row r="13" spans="1:11" ht="26.25" x14ac:dyDescent="0.25">
      <c r="A13" s="19" t="s">
        <v>64</v>
      </c>
      <c r="B13" s="6" t="s">
        <v>65</v>
      </c>
      <c r="C13" s="11">
        <v>0</v>
      </c>
      <c r="D13" s="12">
        <v>0</v>
      </c>
      <c r="E13" s="31">
        <v>0</v>
      </c>
      <c r="F13" s="31">
        <v>0</v>
      </c>
      <c r="G13" s="31">
        <v>0</v>
      </c>
      <c r="H13" s="13">
        <f t="shared" si="0"/>
        <v>0</v>
      </c>
      <c r="I13" s="13" t="s">
        <v>63</v>
      </c>
      <c r="J13" s="13">
        <f t="shared" si="2"/>
        <v>0</v>
      </c>
      <c r="K13" s="13" t="s">
        <v>63</v>
      </c>
    </row>
    <row r="14" spans="1:11" x14ac:dyDescent="0.25">
      <c r="A14" s="19" t="s">
        <v>39</v>
      </c>
      <c r="B14" s="6" t="s">
        <v>8</v>
      </c>
      <c r="C14" s="14">
        <v>0</v>
      </c>
      <c r="D14" s="12">
        <v>0</v>
      </c>
      <c r="E14" s="31">
        <v>3500</v>
      </c>
      <c r="F14" s="31">
        <v>3500</v>
      </c>
      <c r="G14" s="31">
        <v>3500</v>
      </c>
      <c r="H14" s="13">
        <f t="shared" si="0"/>
        <v>3500</v>
      </c>
      <c r="I14" s="13" t="s">
        <v>63</v>
      </c>
      <c r="J14" s="13">
        <f t="shared" si="2"/>
        <v>3500</v>
      </c>
      <c r="K14" s="13" t="s">
        <v>63</v>
      </c>
    </row>
    <row r="15" spans="1:11" ht="26.25" x14ac:dyDescent="0.25">
      <c r="A15" s="19" t="s">
        <v>40</v>
      </c>
      <c r="B15" s="6" t="s">
        <v>9</v>
      </c>
      <c r="C15" s="11">
        <v>284462.8</v>
      </c>
      <c r="D15" s="12">
        <v>394991.7</v>
      </c>
      <c r="E15" s="31">
        <v>315058.99</v>
      </c>
      <c r="F15" s="31">
        <v>314372.99</v>
      </c>
      <c r="G15" s="31">
        <v>314372.99</v>
      </c>
      <c r="H15" s="13">
        <f t="shared" si="0"/>
        <v>30596.190000000002</v>
      </c>
      <c r="I15" s="13">
        <f t="shared" si="1"/>
        <v>110.75577896301378</v>
      </c>
      <c r="J15" s="13">
        <f t="shared" si="2"/>
        <v>-79932.710000000021</v>
      </c>
      <c r="K15" s="13">
        <f t="shared" si="3"/>
        <v>79.763445662275927</v>
      </c>
    </row>
    <row r="16" spans="1:11" ht="26.25" x14ac:dyDescent="0.25">
      <c r="A16" s="19" t="s">
        <v>41</v>
      </c>
      <c r="B16" s="6" t="s">
        <v>10</v>
      </c>
      <c r="C16" s="11">
        <v>50889.48</v>
      </c>
      <c r="D16" s="12">
        <v>44702.85</v>
      </c>
      <c r="E16" s="31">
        <v>19817.310000000001</v>
      </c>
      <c r="F16" s="31">
        <v>5269.9</v>
      </c>
      <c r="G16" s="31">
        <v>5457.16</v>
      </c>
      <c r="H16" s="13">
        <f t="shared" si="0"/>
        <v>-31072.170000000002</v>
      </c>
      <c r="I16" s="13">
        <f t="shared" si="1"/>
        <v>38.941859889313072</v>
      </c>
      <c r="J16" s="13">
        <f t="shared" si="2"/>
        <v>-24885.539999999997</v>
      </c>
      <c r="K16" s="13">
        <f t="shared" si="3"/>
        <v>44.33120035970861</v>
      </c>
    </row>
    <row r="17" spans="1:11" ht="51.75" x14ac:dyDescent="0.25">
      <c r="A17" s="19" t="s">
        <v>42</v>
      </c>
      <c r="B17" s="6" t="s">
        <v>11</v>
      </c>
      <c r="C17" s="11">
        <v>21278.2</v>
      </c>
      <c r="D17" s="12">
        <v>16960.04</v>
      </c>
      <c r="E17" s="31">
        <v>25083.77</v>
      </c>
      <c r="F17" s="31">
        <v>25083.77</v>
      </c>
      <c r="G17" s="31">
        <v>25083.77</v>
      </c>
      <c r="H17" s="13">
        <f t="shared" si="0"/>
        <v>3805.5699999999997</v>
      </c>
      <c r="I17" s="13">
        <f t="shared" ref="I15:I20" si="4">E17/C17*100</f>
        <v>117.88483048378151</v>
      </c>
      <c r="J17" s="13">
        <f t="shared" si="2"/>
        <v>8123.73</v>
      </c>
      <c r="K17" s="13">
        <f t="shared" ref="K15:K21" si="5">E17/D17*100</f>
        <v>147.89923844519234</v>
      </c>
    </row>
    <row r="18" spans="1:11" x14ac:dyDescent="0.25">
      <c r="A18" s="19" t="s">
        <v>43</v>
      </c>
      <c r="B18" s="6" t="s">
        <v>12</v>
      </c>
      <c r="C18" s="11">
        <v>1083.42</v>
      </c>
      <c r="D18" s="12">
        <v>6232.92</v>
      </c>
      <c r="E18" s="31">
        <v>471.36</v>
      </c>
      <c r="F18" s="31">
        <v>471.36</v>
      </c>
      <c r="G18" s="31">
        <v>471.36</v>
      </c>
      <c r="H18" s="13">
        <f t="shared" si="0"/>
        <v>-612.06000000000006</v>
      </c>
      <c r="I18" s="13">
        <f t="shared" si="4"/>
        <v>43.506673312288861</v>
      </c>
      <c r="J18" s="13">
        <f t="shared" si="2"/>
        <v>-5761.56</v>
      </c>
      <c r="K18" s="13">
        <f t="shared" si="5"/>
        <v>7.5624265994108706</v>
      </c>
    </row>
    <row r="19" spans="1:11" x14ac:dyDescent="0.25">
      <c r="A19" s="19" t="s">
        <v>68</v>
      </c>
      <c r="B19" s="10" t="s">
        <v>69</v>
      </c>
      <c r="C19" s="11">
        <v>6948.42</v>
      </c>
      <c r="D19" s="12">
        <v>27941.66</v>
      </c>
      <c r="E19" s="31">
        <v>1200</v>
      </c>
      <c r="F19" s="31">
        <v>1200</v>
      </c>
      <c r="G19" s="31">
        <v>1200</v>
      </c>
      <c r="H19" s="13">
        <f t="shared" si="0"/>
        <v>-5748.42</v>
      </c>
      <c r="I19" s="13">
        <f t="shared" si="4"/>
        <v>17.270113205592065</v>
      </c>
      <c r="J19" s="13">
        <f t="shared" si="2"/>
        <v>-26741.66</v>
      </c>
      <c r="K19" s="13">
        <f t="shared" si="5"/>
        <v>4.2946625218401486</v>
      </c>
    </row>
    <row r="20" spans="1:11" ht="26.25" x14ac:dyDescent="0.25">
      <c r="A20" s="19" t="s">
        <v>44</v>
      </c>
      <c r="B20" s="6" t="s">
        <v>13</v>
      </c>
      <c r="C20" s="11">
        <v>395545.53</v>
      </c>
      <c r="D20" s="12">
        <v>430386.12</v>
      </c>
      <c r="E20" s="31">
        <v>347461.45</v>
      </c>
      <c r="F20" s="31">
        <v>250040.09</v>
      </c>
      <c r="G20" s="31">
        <v>170994.7</v>
      </c>
      <c r="H20" s="13">
        <f t="shared" si="0"/>
        <v>-48084.080000000016</v>
      </c>
      <c r="I20" s="13">
        <f t="shared" si="4"/>
        <v>87.843604249553778</v>
      </c>
      <c r="J20" s="13">
        <f t="shared" si="2"/>
        <v>-82924.669999999984</v>
      </c>
      <c r="K20" s="13">
        <f t="shared" si="5"/>
        <v>80.732494347169009</v>
      </c>
    </row>
    <row r="21" spans="1:11" ht="26.25" x14ac:dyDescent="0.25">
      <c r="A21" s="19" t="s">
        <v>45</v>
      </c>
      <c r="B21" s="6" t="s">
        <v>14</v>
      </c>
      <c r="C21" s="11">
        <v>624.1</v>
      </c>
      <c r="D21" s="12">
        <v>1744.8</v>
      </c>
      <c r="E21" s="31">
        <v>0</v>
      </c>
      <c r="F21" s="31">
        <v>0</v>
      </c>
      <c r="G21" s="31">
        <v>0</v>
      </c>
      <c r="H21" s="13">
        <f t="shared" si="0"/>
        <v>-624.1</v>
      </c>
      <c r="I21" s="13" t="s">
        <v>63</v>
      </c>
      <c r="J21" s="13">
        <f t="shared" si="2"/>
        <v>-1744.8</v>
      </c>
      <c r="K21" s="13">
        <f t="shared" si="5"/>
        <v>0</v>
      </c>
    </row>
    <row r="22" spans="1:11" x14ac:dyDescent="0.25">
      <c r="A22" s="19" t="s">
        <v>46</v>
      </c>
      <c r="B22" s="6" t="s">
        <v>31</v>
      </c>
      <c r="C22" s="11">
        <v>0</v>
      </c>
      <c r="D22" s="12">
        <v>0</v>
      </c>
      <c r="E22" s="31">
        <v>0</v>
      </c>
      <c r="F22" s="31">
        <v>0</v>
      </c>
      <c r="G22" s="31">
        <v>0</v>
      </c>
      <c r="H22" s="13">
        <f t="shared" si="0"/>
        <v>0</v>
      </c>
      <c r="I22" s="13" t="s">
        <v>63</v>
      </c>
      <c r="J22" s="13">
        <f t="shared" si="2"/>
        <v>0</v>
      </c>
      <c r="K22" s="13" t="s">
        <v>63</v>
      </c>
    </row>
    <row r="23" spans="1:11" x14ac:dyDescent="0.25">
      <c r="A23" s="19" t="s">
        <v>47</v>
      </c>
      <c r="B23" s="6" t="s">
        <v>15</v>
      </c>
      <c r="C23" s="11">
        <v>193146.87</v>
      </c>
      <c r="D23" s="12">
        <v>257748.66</v>
      </c>
      <c r="E23" s="31">
        <v>272849.36</v>
      </c>
      <c r="F23" s="31">
        <v>208411.28</v>
      </c>
      <c r="G23" s="31">
        <v>208411.28</v>
      </c>
      <c r="H23" s="13">
        <f t="shared" si="0"/>
        <v>79702.489999999991</v>
      </c>
      <c r="I23" s="13">
        <f>E23/C23*100</f>
        <v>141.26522474840002</v>
      </c>
      <c r="J23" s="13">
        <f t="shared" si="2"/>
        <v>15100.699999999983</v>
      </c>
      <c r="K23" s="13">
        <f>E23/D23*100</f>
        <v>105.85869195207454</v>
      </c>
    </row>
    <row r="24" spans="1:11" ht="26.25" x14ac:dyDescent="0.25">
      <c r="A24" s="19" t="s">
        <v>83</v>
      </c>
      <c r="B24" s="6" t="s">
        <v>16</v>
      </c>
      <c r="C24" s="11">
        <v>943.85</v>
      </c>
      <c r="D24" s="12">
        <v>1057.06</v>
      </c>
      <c r="E24" s="31">
        <v>25000</v>
      </c>
      <c r="F24" s="31">
        <v>25000</v>
      </c>
      <c r="G24" s="31">
        <v>25000</v>
      </c>
      <c r="H24" s="13">
        <f t="shared" si="0"/>
        <v>24056.15</v>
      </c>
      <c r="I24" s="13" t="s">
        <v>86</v>
      </c>
      <c r="J24" s="13">
        <f t="shared" si="2"/>
        <v>23942.94</v>
      </c>
      <c r="K24" s="13" t="s">
        <v>87</v>
      </c>
    </row>
    <row r="25" spans="1:11" ht="26.25" hidden="1" x14ac:dyDescent="0.25">
      <c r="A25" s="19" t="s">
        <v>66</v>
      </c>
      <c r="B25" s="6" t="s">
        <v>67</v>
      </c>
      <c r="C25" s="11">
        <v>0</v>
      </c>
      <c r="D25" s="12">
        <v>0</v>
      </c>
      <c r="E25" s="31">
        <v>0</v>
      </c>
      <c r="F25" s="31">
        <v>0</v>
      </c>
      <c r="G25" s="31">
        <v>0</v>
      </c>
      <c r="H25" s="13">
        <f t="shared" si="0"/>
        <v>0</v>
      </c>
      <c r="I25" s="13" t="s">
        <v>63</v>
      </c>
      <c r="J25" s="13">
        <f t="shared" si="2"/>
        <v>0</v>
      </c>
      <c r="K25" s="13" t="s">
        <v>63</v>
      </c>
    </row>
    <row r="26" spans="1:11" x14ac:dyDescent="0.25">
      <c r="A26" s="19" t="s">
        <v>48</v>
      </c>
      <c r="B26" s="6" t="s">
        <v>17</v>
      </c>
      <c r="C26" s="11">
        <v>762179.73</v>
      </c>
      <c r="D26" s="12">
        <v>928960.21</v>
      </c>
      <c r="E26" s="31">
        <v>862492.48</v>
      </c>
      <c r="F26" s="31">
        <v>840595.26</v>
      </c>
      <c r="G26" s="31">
        <v>840595.26</v>
      </c>
      <c r="H26" s="13">
        <f t="shared" si="0"/>
        <v>100312.75</v>
      </c>
      <c r="I26" s="13">
        <f t="shared" ref="I26:I41" si="6">E26/C26*100</f>
        <v>113.16129858242228</v>
      </c>
      <c r="J26" s="13">
        <f t="shared" si="2"/>
        <v>-66467.729999999981</v>
      </c>
      <c r="K26" s="13">
        <f t="shared" ref="K26:K42" si="7">E26/D26*100</f>
        <v>92.844932507927339</v>
      </c>
    </row>
    <row r="27" spans="1:11" x14ac:dyDescent="0.25">
      <c r="A27" s="19" t="s">
        <v>49</v>
      </c>
      <c r="B27" s="6" t="s">
        <v>18</v>
      </c>
      <c r="C27" s="11">
        <v>2338288.85</v>
      </c>
      <c r="D27" s="12">
        <f>2432133.99-0.01</f>
        <v>2432133.9800000004</v>
      </c>
      <c r="E27" s="31">
        <v>1582321.07</v>
      </c>
      <c r="F27" s="31">
        <f>1868365.44-0.02</f>
        <v>1868365.42</v>
      </c>
      <c r="G27" s="31">
        <f>1306472.95-0.02</f>
        <v>1306472.93</v>
      </c>
      <c r="H27" s="13">
        <f t="shared" si="0"/>
        <v>-755967.78</v>
      </c>
      <c r="I27" s="13">
        <f t="shared" si="6"/>
        <v>67.67004298891473</v>
      </c>
      <c r="J27" s="13">
        <f t="shared" si="2"/>
        <v>-849812.91000000038</v>
      </c>
      <c r="K27" s="13">
        <f t="shared" si="7"/>
        <v>65.058959868649993</v>
      </c>
    </row>
    <row r="28" spans="1:11" x14ac:dyDescent="0.25">
      <c r="A28" s="19" t="s">
        <v>50</v>
      </c>
      <c r="B28" s="6" t="s">
        <v>29</v>
      </c>
      <c r="C28" s="11">
        <v>117266.28</v>
      </c>
      <c r="D28" s="12">
        <v>163293.95000000001</v>
      </c>
      <c r="E28" s="31">
        <v>130305.04</v>
      </c>
      <c r="F28" s="31">
        <v>129249.04</v>
      </c>
      <c r="G28" s="31">
        <v>129249.04</v>
      </c>
      <c r="H28" s="13">
        <f t="shared" si="0"/>
        <v>13038.759999999995</v>
      </c>
      <c r="I28" s="13">
        <f t="shared" si="6"/>
        <v>111.11893376339728</v>
      </c>
      <c r="J28" s="13">
        <f t="shared" si="2"/>
        <v>-32988.910000000018</v>
      </c>
      <c r="K28" s="13">
        <f t="shared" si="7"/>
        <v>79.797836968240404</v>
      </c>
    </row>
    <row r="29" spans="1:11" x14ac:dyDescent="0.25">
      <c r="A29" s="19" t="s">
        <v>51</v>
      </c>
      <c r="B29" s="6" t="s">
        <v>19</v>
      </c>
      <c r="C29" s="11">
        <v>4927.26</v>
      </c>
      <c r="D29" s="12">
        <v>4571.55</v>
      </c>
      <c r="E29" s="31">
        <v>4601.7</v>
      </c>
      <c r="F29" s="31">
        <v>4601.7</v>
      </c>
      <c r="G29" s="31">
        <v>4601.7</v>
      </c>
      <c r="H29" s="13">
        <f t="shared" si="0"/>
        <v>-325.5600000000004</v>
      </c>
      <c r="I29" s="13">
        <f t="shared" si="6"/>
        <v>93.392676660050412</v>
      </c>
      <c r="J29" s="13">
        <f t="shared" si="2"/>
        <v>30.149999999999636</v>
      </c>
      <c r="K29" s="13">
        <f t="shared" si="7"/>
        <v>100.65951373166651</v>
      </c>
    </row>
    <row r="30" spans="1:11" ht="26.25" x14ac:dyDescent="0.25">
      <c r="A30" s="19" t="s">
        <v>52</v>
      </c>
      <c r="B30" s="6" t="s">
        <v>20</v>
      </c>
      <c r="C30" s="11">
        <v>54641.1</v>
      </c>
      <c r="D30" s="12">
        <v>60303.3</v>
      </c>
      <c r="E30" s="31">
        <v>66829.83</v>
      </c>
      <c r="F30" s="31">
        <v>66829.83</v>
      </c>
      <c r="G30" s="31">
        <v>66829.83</v>
      </c>
      <c r="H30" s="13">
        <f t="shared" si="0"/>
        <v>12188.730000000003</v>
      </c>
      <c r="I30" s="13">
        <f t="shared" si="6"/>
        <v>122.3068898686154</v>
      </c>
      <c r="J30" s="13">
        <f t="shared" si="2"/>
        <v>6526.5299999999988</v>
      </c>
      <c r="K30" s="13">
        <f t="shared" si="7"/>
        <v>110.82284054106491</v>
      </c>
    </row>
    <row r="31" spans="1:11" x14ac:dyDescent="0.25">
      <c r="A31" s="19" t="s">
        <v>53</v>
      </c>
      <c r="B31" s="6" t="s">
        <v>21</v>
      </c>
      <c r="C31" s="11">
        <v>132232.62</v>
      </c>
      <c r="D31" s="12">
        <v>154826.67000000001</v>
      </c>
      <c r="E31" s="31">
        <v>142976.34</v>
      </c>
      <c r="F31" s="31">
        <v>139439.57</v>
      </c>
      <c r="G31" s="31">
        <v>139439.57</v>
      </c>
      <c r="H31" s="13">
        <f t="shared" si="0"/>
        <v>10743.720000000001</v>
      </c>
      <c r="I31" s="13">
        <f t="shared" si="6"/>
        <v>108.12486359265966</v>
      </c>
      <c r="J31" s="13">
        <f t="shared" si="2"/>
        <v>-11850.330000000016</v>
      </c>
      <c r="K31" s="13">
        <f t="shared" si="7"/>
        <v>92.346066733851458</v>
      </c>
    </row>
    <row r="32" spans="1:11" ht="26.25" x14ac:dyDescent="0.25">
      <c r="A32" s="19" t="s">
        <v>54</v>
      </c>
      <c r="B32" s="6" t="s">
        <v>22</v>
      </c>
      <c r="C32" s="11">
        <v>10825.49</v>
      </c>
      <c r="D32" s="12">
        <v>14416.17</v>
      </c>
      <c r="E32" s="31">
        <v>11679.42</v>
      </c>
      <c r="F32" s="31">
        <v>11679.42</v>
      </c>
      <c r="G32" s="31">
        <v>11679.42</v>
      </c>
      <c r="H32" s="13">
        <f t="shared" si="0"/>
        <v>853.93000000000029</v>
      </c>
      <c r="I32" s="13">
        <f t="shared" si="6"/>
        <v>107.8881417838823</v>
      </c>
      <c r="J32" s="13">
        <f t="shared" si="2"/>
        <v>-2736.75</v>
      </c>
      <c r="K32" s="13">
        <f t="shared" si="7"/>
        <v>81.016108994275186</v>
      </c>
    </row>
    <row r="33" spans="1:11" x14ac:dyDescent="0.25">
      <c r="A33" s="19" t="s">
        <v>85</v>
      </c>
      <c r="B33" s="6" t="s">
        <v>84</v>
      </c>
      <c r="C33" s="11">
        <v>0</v>
      </c>
      <c r="D33" s="12">
        <v>18266.12</v>
      </c>
      <c r="E33" s="31">
        <v>0</v>
      </c>
      <c r="F33" s="31">
        <v>0</v>
      </c>
      <c r="G33" s="31">
        <v>0</v>
      </c>
      <c r="H33" s="13">
        <f t="shared" si="0"/>
        <v>0</v>
      </c>
      <c r="I33" s="13" t="s">
        <v>63</v>
      </c>
      <c r="J33" s="13">
        <f t="shared" si="2"/>
        <v>-18266.12</v>
      </c>
      <c r="K33" s="13" t="s">
        <v>63</v>
      </c>
    </row>
    <row r="34" spans="1:11" x14ac:dyDescent="0.25">
      <c r="A34" s="19" t="s">
        <v>55</v>
      </c>
      <c r="B34" s="6" t="s">
        <v>23</v>
      </c>
      <c r="C34" s="11">
        <v>418452.23</v>
      </c>
      <c r="D34" s="12">
        <f>383991.77-0.01</f>
        <v>383991.76</v>
      </c>
      <c r="E34" s="31">
        <v>380426.55</v>
      </c>
      <c r="F34" s="31">
        <v>388192.63</v>
      </c>
      <c r="G34" s="31">
        <v>386349.96</v>
      </c>
      <c r="H34" s="13">
        <f t="shared" si="0"/>
        <v>-38025.679999999993</v>
      </c>
      <c r="I34" s="13">
        <f t="shared" si="6"/>
        <v>90.912778741793304</v>
      </c>
      <c r="J34" s="13">
        <f t="shared" si="2"/>
        <v>-3565.210000000021</v>
      </c>
      <c r="K34" s="13">
        <f t="shared" si="7"/>
        <v>99.071539972628571</v>
      </c>
    </row>
    <row r="35" spans="1:11" x14ac:dyDescent="0.25">
      <c r="A35" s="19" t="s">
        <v>56</v>
      </c>
      <c r="B35" s="6" t="s">
        <v>24</v>
      </c>
      <c r="C35" s="11">
        <v>594667.5</v>
      </c>
      <c r="D35" s="12">
        <v>361521.15</v>
      </c>
      <c r="E35" s="31">
        <v>239554.99</v>
      </c>
      <c r="F35" s="31">
        <v>275258.48</v>
      </c>
      <c r="G35" s="31">
        <v>292812.09000000003</v>
      </c>
      <c r="H35" s="13">
        <f t="shared" si="0"/>
        <v>-355112.51</v>
      </c>
      <c r="I35" s="13">
        <f t="shared" si="6"/>
        <v>40.283854422849743</v>
      </c>
      <c r="J35" s="13">
        <f t="shared" si="2"/>
        <v>-121966.16000000003</v>
      </c>
      <c r="K35" s="13">
        <f t="shared" si="7"/>
        <v>66.263063723934266</v>
      </c>
    </row>
    <row r="36" spans="1:11" ht="26.25" x14ac:dyDescent="0.25">
      <c r="A36" s="19" t="s">
        <v>57</v>
      </c>
      <c r="B36" s="6" t="s">
        <v>25</v>
      </c>
      <c r="C36" s="11">
        <v>37992.81</v>
      </c>
      <c r="D36" s="12">
        <v>43179.97</v>
      </c>
      <c r="E36" s="31">
        <v>41641.24</v>
      </c>
      <c r="F36" s="31">
        <v>41641.040000000001</v>
      </c>
      <c r="G36" s="31">
        <v>41641.08</v>
      </c>
      <c r="H36" s="13">
        <f t="shared" si="0"/>
        <v>3648.4300000000003</v>
      </c>
      <c r="I36" s="13">
        <f t="shared" si="6"/>
        <v>109.60294855789819</v>
      </c>
      <c r="J36" s="13">
        <f t="shared" si="2"/>
        <v>-1538.7300000000032</v>
      </c>
      <c r="K36" s="13">
        <f t="shared" si="7"/>
        <v>96.436472744191335</v>
      </c>
    </row>
    <row r="37" spans="1:11" x14ac:dyDescent="0.25">
      <c r="A37" s="19" t="s">
        <v>58</v>
      </c>
      <c r="B37" s="6" t="s">
        <v>26</v>
      </c>
      <c r="C37" s="11">
        <v>7484.75</v>
      </c>
      <c r="D37" s="12">
        <v>9119.34</v>
      </c>
      <c r="E37" s="31">
        <v>9757.93</v>
      </c>
      <c r="F37" s="31">
        <v>9757.93</v>
      </c>
      <c r="G37" s="31">
        <v>9757.93</v>
      </c>
      <c r="H37" s="13">
        <f t="shared" si="0"/>
        <v>2273.1800000000003</v>
      </c>
      <c r="I37" s="13">
        <f t="shared" si="6"/>
        <v>130.370820668693</v>
      </c>
      <c r="J37" s="13">
        <f t="shared" si="2"/>
        <v>638.59000000000015</v>
      </c>
      <c r="K37" s="13">
        <f t="shared" si="7"/>
        <v>107.00259009972213</v>
      </c>
    </row>
    <row r="38" spans="1:11" x14ac:dyDescent="0.25">
      <c r="A38" s="19" t="s">
        <v>70</v>
      </c>
      <c r="B38" s="6" t="s">
        <v>72</v>
      </c>
      <c r="C38" s="11">
        <v>9809.19</v>
      </c>
      <c r="D38" s="12">
        <v>25083.62</v>
      </c>
      <c r="E38" s="31">
        <v>33496.25</v>
      </c>
      <c r="F38" s="31">
        <v>32968.25</v>
      </c>
      <c r="G38" s="31">
        <v>32968.25</v>
      </c>
      <c r="H38" s="13">
        <f t="shared" si="0"/>
        <v>23687.059999999998</v>
      </c>
      <c r="I38" s="13" t="s">
        <v>88</v>
      </c>
      <c r="J38" s="13">
        <f t="shared" si="2"/>
        <v>8412.630000000001</v>
      </c>
      <c r="K38" s="13">
        <f t="shared" si="7"/>
        <v>133.53834095716647</v>
      </c>
    </row>
    <row r="39" spans="1:11" ht="26.25" x14ac:dyDescent="0.25">
      <c r="A39" s="19" t="s">
        <v>59</v>
      </c>
      <c r="B39" s="6" t="s">
        <v>27</v>
      </c>
      <c r="C39" s="11">
        <v>3118.36</v>
      </c>
      <c r="D39" s="12">
        <v>4467.4399999999996</v>
      </c>
      <c r="E39" s="31">
        <v>5021.25</v>
      </c>
      <c r="F39" s="31">
        <v>5021.25</v>
      </c>
      <c r="G39" s="31">
        <v>5021.25</v>
      </c>
      <c r="H39" s="13">
        <f t="shared" si="0"/>
        <v>1902.8899999999999</v>
      </c>
      <c r="I39" s="13">
        <f t="shared" si="6"/>
        <v>161.02213984273783</v>
      </c>
      <c r="J39" s="13">
        <f t="shared" si="2"/>
        <v>553.8100000000004</v>
      </c>
      <c r="K39" s="13">
        <f t="shared" si="7"/>
        <v>112.39658506885377</v>
      </c>
    </row>
    <row r="40" spans="1:11" x14ac:dyDescent="0.25">
      <c r="A40" s="19" t="s">
        <v>76</v>
      </c>
      <c r="B40" s="6" t="s">
        <v>75</v>
      </c>
      <c r="C40" s="11">
        <v>0</v>
      </c>
      <c r="D40" s="11">
        <v>0</v>
      </c>
      <c r="E40" s="31">
        <v>6962.71</v>
      </c>
      <c r="F40" s="31">
        <v>6962.71</v>
      </c>
      <c r="G40" s="31">
        <v>6962.71</v>
      </c>
      <c r="H40" s="13">
        <f t="shared" si="0"/>
        <v>6962.71</v>
      </c>
      <c r="I40" s="13" t="s">
        <v>63</v>
      </c>
      <c r="J40" s="13">
        <f t="shared" si="2"/>
        <v>6962.71</v>
      </c>
      <c r="K40" s="13" t="s">
        <v>63</v>
      </c>
    </row>
    <row r="41" spans="1:11" x14ac:dyDescent="0.25">
      <c r="A41" s="19" t="s">
        <v>60</v>
      </c>
      <c r="B41" s="6" t="s">
        <v>28</v>
      </c>
      <c r="C41" s="11">
        <v>5462.35</v>
      </c>
      <c r="D41" s="12">
        <v>5777.49</v>
      </c>
      <c r="E41" s="31">
        <v>5819.35</v>
      </c>
      <c r="F41" s="31">
        <v>5819.35</v>
      </c>
      <c r="G41" s="31">
        <v>5819.35</v>
      </c>
      <c r="H41" s="13">
        <f t="shared" si="0"/>
        <v>357</v>
      </c>
      <c r="I41" s="13">
        <f t="shared" si="6"/>
        <v>106.53564857616227</v>
      </c>
      <c r="J41" s="13">
        <f t="shared" si="2"/>
        <v>41.860000000000582</v>
      </c>
      <c r="K41" s="13">
        <f t="shared" si="7"/>
        <v>100.72453608747051</v>
      </c>
    </row>
    <row r="42" spans="1:11" x14ac:dyDescent="0.25">
      <c r="A42" s="19"/>
      <c r="B42" s="7" t="s">
        <v>30</v>
      </c>
      <c r="C42" s="11">
        <v>0</v>
      </c>
      <c r="D42" s="12">
        <v>0</v>
      </c>
      <c r="E42" s="31">
        <v>0</v>
      </c>
      <c r="F42" s="31">
        <v>53293.36</v>
      </c>
      <c r="G42" s="31">
        <v>108970.86</v>
      </c>
      <c r="H42" s="13">
        <f>E42-C42</f>
        <v>0</v>
      </c>
      <c r="I42" s="13" t="s">
        <v>63</v>
      </c>
      <c r="J42" s="13">
        <f t="shared" si="2"/>
        <v>0</v>
      </c>
      <c r="K42" s="13" t="s">
        <v>63</v>
      </c>
    </row>
    <row r="43" spans="1:11" s="18" customFormat="1" ht="15.75" x14ac:dyDescent="0.25">
      <c r="A43" s="25" t="s">
        <v>32</v>
      </c>
      <c r="B43" s="26"/>
      <c r="C43" s="16">
        <f>SUM(C7:C42)</f>
        <v>5578115.2000000002</v>
      </c>
      <c r="D43" s="16">
        <f>SUM(D7:D42)</f>
        <v>5932006.5500000007</v>
      </c>
      <c r="E43" s="32">
        <f>SUM(E7:E41)</f>
        <v>4689853.5299999993</v>
      </c>
      <c r="F43" s="33">
        <f>SUM(F7:F42)</f>
        <v>4852309.4899999993</v>
      </c>
      <c r="G43" s="33">
        <f>SUM(G7:G42)</f>
        <v>4282769.92</v>
      </c>
      <c r="H43" s="17">
        <f>E43-C43</f>
        <v>-888261.67000000086</v>
      </c>
      <c r="I43" s="17">
        <f>E43/C43*100</f>
        <v>84.075953289742017</v>
      </c>
      <c r="J43" s="17">
        <f>E43-D43</f>
        <v>-1242153.0200000014</v>
      </c>
      <c r="K43" s="17">
        <f>E43/D43*100</f>
        <v>79.060154274441913</v>
      </c>
    </row>
    <row r="44" spans="1:11" x14ac:dyDescent="0.25">
      <c r="E44" s="34"/>
      <c r="F44" s="34"/>
      <c r="G44" s="34"/>
    </row>
    <row r="45" spans="1:11" x14ac:dyDescent="0.25">
      <c r="G45" s="9"/>
      <c r="H45" s="15"/>
    </row>
  </sheetData>
  <mergeCells count="12">
    <mergeCell ref="A2:K2"/>
    <mergeCell ref="J4:K4"/>
    <mergeCell ref="E5:E6"/>
    <mergeCell ref="A43:B43"/>
    <mergeCell ref="H5:I5"/>
    <mergeCell ref="J5:K5"/>
    <mergeCell ref="B5:B6"/>
    <mergeCell ref="A5:A6"/>
    <mergeCell ref="C5:C6"/>
    <mergeCell ref="D5:D6"/>
    <mergeCell ref="F5:F6"/>
    <mergeCell ref="G5:G6"/>
  </mergeCells>
  <pageMargins left="0.37" right="0.41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2024-11-15T08:14:59Z</dcterms:modified>
</cp:coreProperties>
</file>